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Profiles\DZal\Desktop\858 АП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3" l="1"/>
  <c r="D19" i="23"/>
  <c r="E17" i="23"/>
  <c r="E18" i="23" s="1"/>
  <c r="D17" i="23"/>
  <c r="D18" i="23" s="1"/>
  <c r="H16" i="23" l="1"/>
  <c r="H17" i="23" l="1"/>
  <c r="H18" i="23" s="1"/>
  <c r="H19" i="23" s="1"/>
  <c r="H20" i="23" s="1"/>
  <c r="G20" i="23"/>
  <c r="F20" i="23"/>
  <c r="E20" i="23"/>
  <c r="D20" i="23"/>
  <c r="H21" i="23" l="1"/>
  <c r="H22" i="23" s="1"/>
  <c r="F10" i="23" l="1"/>
</calcChain>
</file>

<file path=xl/sharedStrings.xml><?xml version="1.0" encoding="utf-8"?>
<sst xmlns="http://schemas.openxmlformats.org/spreadsheetml/2006/main" count="31" uniqueCount="31">
  <si>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</si>
  <si>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</si>
  <si>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</si>
  <si>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</si>
  <si>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</si>
  <si>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</si>
  <si>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</si>
  <si>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</si>
  <si>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</si>
  <si>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</si>
  <si>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</si>
  <si>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</si>
  <si>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Сметная стоимость, руб</t>
  </si>
  <si>
    <t>Сметная стоимость:</t>
  </si>
  <si>
    <t>Строительно-монтажные работы:</t>
  </si>
  <si>
    <t>Основание</t>
  </si>
  <si>
    <t>рублей</t>
  </si>
  <si>
    <t>ЛС № 1</t>
  </si>
  <si>
    <t>НДС 20%</t>
  </si>
  <si>
    <t>Начальник управления (специализированного в прочих отраслях)</t>
  </si>
  <si>
    <t>Исп. Романова Т.В.</t>
  </si>
  <si>
    <t xml:space="preserve">ИТОГО </t>
  </si>
  <si>
    <t>___________________________/____________________/</t>
  </si>
  <si>
    <t>ВСЕГО c НДС</t>
  </si>
  <si>
    <t>Возмещение доп затрат при производстве СМР в зимне время - 3,3%</t>
  </si>
  <si>
    <t>Составлен (а) в ценах на 3 квартал 2019 года</t>
  </si>
  <si>
    <t>Копылова Е.В.</t>
  </si>
  <si>
    <t>Ю.А. Седов</t>
  </si>
  <si>
    <t>Резерв на непредвиденные расходы - 1%</t>
  </si>
  <si>
    <t>Итого:</t>
  </si>
  <si>
    <t>Газопровод среднего и низкого давления от точки подключения до границы земельного участка по адресу: г. Челябинск, Ленинский район, ул. Багратиона, 22.                                                                                             Технологическое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</si>
</sst>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8" fillId="0" borderId="0">
      <alignment horizontal="center"/>
    </xf>
    <xf numFmtId="0" fontId="9" fillId="0" borderId="0"/>
    <xf numFmtId="0" fontId="8" fillId="0" borderId="0"/>
    <xf numFmtId="0" fontId="9" fillId="0" borderId="0"/>
    <xf numFmtId="0" fontId="8" fillId="0" borderId="1">
      <alignment horizontal="center" wrapText="1"/>
    </xf>
    <xf numFmtId="0" fontId="8" fillId="0" borderId="0">
      <alignment horizontal="right" vertical="top" wrapText="1"/>
    </xf>
    <xf numFmtId="0" fontId="8" fillId="0" borderId="0">
      <alignment horizontal="left" vertical="top"/>
    </xf>
  </cellStyleXfs>
  <cellXfs count="40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" fontId="10" fillId="0" borderId="1" xfId="6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zoomScaleSheetLayoutView="120" workbookViewId="0">
      <selection activeCell="E3" sqref="E3:H3"/>
    </sheetView>
  </sheetViews>
  <sheetFormatPr defaultColWidth="9.140625" defaultRowHeight="15" x14ac:dyDescent="0.25"/>
  <cols>
    <col min="1" max="1" width="4.140625" customWidth="1"/>
    <col min="2" max="2" width="12.85546875" customWidth="1"/>
    <col min="3" max="3" width="59" customWidth="1"/>
    <col min="4" max="8" width="12.140625" customWidth="1"/>
  </cols>
  <sheetData>
    <row r="1" spans="1:11" x14ac:dyDescent="0.25">
      <c r="A1" s="2" t="s">
        <v>9</v>
      </c>
      <c r="E1" s="21" t="s">
        <v>7</v>
      </c>
      <c r="F1" s="21"/>
      <c r="G1" s="21"/>
      <c r="H1" s="21"/>
    </row>
    <row r="2" spans="1:11" ht="29.25" customHeight="1" x14ac:dyDescent="0.25">
      <c r="A2" s="28"/>
      <c r="B2" s="28"/>
      <c r="C2" s="28"/>
      <c r="E2" s="22"/>
      <c r="F2" s="22"/>
      <c r="G2" s="22"/>
      <c r="H2" s="22"/>
    </row>
    <row r="3" spans="1:11" x14ac:dyDescent="0.25">
      <c r="A3" s="29" t="s">
        <v>22</v>
      </c>
      <c r="B3" s="29"/>
      <c r="C3" s="29"/>
      <c r="E3" s="21"/>
      <c r="F3" s="21"/>
      <c r="G3" s="21"/>
      <c r="H3" s="21"/>
    </row>
    <row r="5" spans="1:11" ht="30.75" customHeight="1" x14ac:dyDescent="0.25">
      <c r="A5" s="23" t="s">
        <v>30</v>
      </c>
      <c r="B5" s="23"/>
      <c r="C5" s="23"/>
      <c r="D5" s="23"/>
      <c r="E5" s="23"/>
      <c r="F5" s="23"/>
      <c r="G5" s="23"/>
      <c r="H5" s="23"/>
      <c r="I5" s="10"/>
      <c r="J5" s="10"/>
      <c r="K5" s="10"/>
    </row>
    <row r="7" spans="1:11" ht="17.25" customHeight="1" x14ac:dyDescent="0.25">
      <c r="A7" s="24" t="s">
        <v>6</v>
      </c>
      <c r="B7" s="24"/>
      <c r="C7" s="24"/>
      <c r="D7" s="24"/>
      <c r="E7" s="24"/>
      <c r="F7" s="24"/>
      <c r="G7" s="24"/>
      <c r="H7" s="24"/>
    </row>
    <row r="8" spans="1:11" ht="12.75" customHeight="1" x14ac:dyDescent="0.25">
      <c r="A8" s="36" t="s">
        <v>11</v>
      </c>
      <c r="B8" s="36"/>
      <c r="C8" s="36"/>
      <c r="D8" s="36"/>
      <c r="E8" s="36"/>
      <c r="F8" s="36"/>
      <c r="G8" s="36"/>
      <c r="H8" s="36"/>
    </row>
    <row r="10" spans="1:11" x14ac:dyDescent="0.25">
      <c r="D10" s="11" t="s">
        <v>13</v>
      </c>
      <c r="E10" s="11"/>
      <c r="F10" s="30">
        <f>H22</f>
        <v>311972.36327999999</v>
      </c>
      <c r="G10" s="30"/>
      <c r="H10" t="s">
        <v>16</v>
      </c>
    </row>
    <row r="11" spans="1:11" x14ac:dyDescent="0.25">
      <c r="A11" t="s">
        <v>25</v>
      </c>
    </row>
    <row r="12" spans="1:11" ht="21" customHeight="1" x14ac:dyDescent="0.25">
      <c r="A12" s="31" t="s">
        <v>10</v>
      </c>
      <c r="B12" s="31" t="s">
        <v>15</v>
      </c>
      <c r="C12" s="31" t="s">
        <v>0</v>
      </c>
      <c r="D12" s="33" t="s">
        <v>12</v>
      </c>
      <c r="E12" s="34"/>
      <c r="F12" s="34"/>
      <c r="G12" s="34"/>
      <c r="H12" s="35"/>
    </row>
    <row r="13" spans="1:11" ht="31.5" customHeight="1" x14ac:dyDescent="0.25">
      <c r="A13" s="32"/>
      <c r="B13" s="32"/>
      <c r="C13" s="32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ht="15.75" customHeight="1" x14ac:dyDescent="0.25">
      <c r="A15" s="15">
        <v>1</v>
      </c>
      <c r="B15" s="15"/>
      <c r="C15" s="12" t="s">
        <v>14</v>
      </c>
      <c r="D15" s="3"/>
      <c r="E15" s="3"/>
      <c r="F15" s="3"/>
      <c r="G15" s="3"/>
      <c r="H15" s="3"/>
      <c r="I15" s="4"/>
      <c r="J15" s="4"/>
    </row>
    <row r="16" spans="1:11" ht="15.75" customHeight="1" x14ac:dyDescent="0.25">
      <c r="A16" s="13"/>
      <c r="B16" s="13" t="s">
        <v>17</v>
      </c>
      <c r="C16" s="1" t="s">
        <v>8</v>
      </c>
      <c r="D16" s="9">
        <v>245404</v>
      </c>
      <c r="E16" s="9">
        <v>3776</v>
      </c>
      <c r="F16" s="9">
        <v>0</v>
      </c>
      <c r="G16" s="9">
        <v>0</v>
      </c>
      <c r="H16" s="9">
        <f>D16+E16</f>
        <v>249180</v>
      </c>
      <c r="I16" s="4"/>
      <c r="J16" s="4"/>
    </row>
    <row r="17" spans="1:10" ht="15.75" customHeight="1" x14ac:dyDescent="0.25">
      <c r="A17" s="13"/>
      <c r="B17" s="13"/>
      <c r="C17" s="1" t="s">
        <v>24</v>
      </c>
      <c r="D17" s="9">
        <f>ROUND(D16*3.3%,2)</f>
        <v>8098.33</v>
      </c>
      <c r="E17" s="9">
        <f>ROUND(E16*3.3%,2)</f>
        <v>124.61</v>
      </c>
      <c r="F17" s="9"/>
      <c r="G17" s="9"/>
      <c r="H17" s="9">
        <f>D17+E17</f>
        <v>8222.94</v>
      </c>
      <c r="I17" s="4"/>
      <c r="J17" s="4"/>
    </row>
    <row r="18" spans="1:10" ht="15.75" customHeight="1" x14ac:dyDescent="0.25">
      <c r="A18" s="19"/>
      <c r="B18" s="13"/>
      <c r="C18" s="1" t="s">
        <v>29</v>
      </c>
      <c r="D18" s="9">
        <f>D17+D16</f>
        <v>253502.33</v>
      </c>
      <c r="E18" s="9">
        <f>E17+E16</f>
        <v>3900.61</v>
      </c>
      <c r="F18" s="9"/>
      <c r="G18" s="9"/>
      <c r="H18" s="9">
        <f>H17+H16</f>
        <v>257402.94</v>
      </c>
      <c r="I18" s="4"/>
      <c r="J18" s="4"/>
    </row>
    <row r="19" spans="1:10" ht="15.75" customHeight="1" x14ac:dyDescent="0.25">
      <c r="A19" s="19"/>
      <c r="B19" s="18"/>
      <c r="C19" s="20" t="s">
        <v>28</v>
      </c>
      <c r="D19" s="9">
        <f>ROUND(D18/100*1,2)</f>
        <v>2535.02</v>
      </c>
      <c r="E19" s="9">
        <f>ROUND(E18/100*1,2)</f>
        <v>39.01</v>
      </c>
      <c r="F19" s="9"/>
      <c r="G19" s="9"/>
      <c r="H19" s="9">
        <f>H18/100*1</f>
        <v>2574.0293999999999</v>
      </c>
      <c r="I19" s="4"/>
      <c r="J19" s="4"/>
    </row>
    <row r="20" spans="1:10" ht="15.75" customHeight="1" x14ac:dyDescent="0.25">
      <c r="A20" s="25" t="s">
        <v>21</v>
      </c>
      <c r="B20" s="26"/>
      <c r="C20" s="26"/>
      <c r="D20" s="5">
        <f t="shared" ref="D20:G20" si="0">SUM(D15)</f>
        <v>0</v>
      </c>
      <c r="E20" s="5">
        <f t="shared" si="0"/>
        <v>0</v>
      </c>
      <c r="F20" s="5">
        <f t="shared" si="0"/>
        <v>0</v>
      </c>
      <c r="G20" s="5">
        <f t="shared" si="0"/>
        <v>0</v>
      </c>
      <c r="H20" s="17">
        <f>H19+H18</f>
        <v>259976.9694</v>
      </c>
      <c r="I20" s="4"/>
      <c r="J20" s="4"/>
    </row>
    <row r="21" spans="1:10" ht="15.75" customHeight="1" x14ac:dyDescent="0.25">
      <c r="A21" s="37" t="s">
        <v>18</v>
      </c>
      <c r="B21" s="38"/>
      <c r="C21" s="39"/>
      <c r="D21" s="5"/>
      <c r="E21" s="5"/>
      <c r="F21" s="5"/>
      <c r="G21" s="5"/>
      <c r="H21" s="16">
        <f>H20*20%</f>
        <v>51995.393880000003</v>
      </c>
      <c r="I21" s="4"/>
      <c r="J21" s="4"/>
    </row>
    <row r="22" spans="1:10" ht="15.75" customHeight="1" x14ac:dyDescent="0.25">
      <c r="A22" s="25" t="s">
        <v>23</v>
      </c>
      <c r="B22" s="26"/>
      <c r="C22" s="27"/>
      <c r="D22" s="5"/>
      <c r="E22" s="5"/>
      <c r="F22" s="5"/>
      <c r="G22" s="5"/>
      <c r="H22" s="16">
        <f>H20+H21</f>
        <v>311972.36327999999</v>
      </c>
      <c r="I22" s="4"/>
      <c r="J22" s="4"/>
    </row>
    <row r="25" spans="1:10" x14ac:dyDescent="0.25">
      <c r="B25" t="s">
        <v>19</v>
      </c>
      <c r="D25" s="14"/>
      <c r="E25" s="14"/>
      <c r="G25" t="s">
        <v>27</v>
      </c>
    </row>
    <row r="28" spans="1:10" x14ac:dyDescent="0.25">
      <c r="A28" t="s">
        <v>20</v>
      </c>
      <c r="B28" t="s">
        <v>26</v>
      </c>
    </row>
  </sheetData>
  <mergeCells count="16">
    <mergeCell ref="A20:C20"/>
    <mergeCell ref="A21:C21"/>
    <mergeCell ref="A22:C22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Залялютдинова Дина Галимьяновна</cp:lastModifiedBy>
  <cp:lastPrinted>2019-12-02T06:45:39Z</cp:lastPrinted>
  <dcterms:created xsi:type="dcterms:W3CDTF">2015-09-28T09:43:35Z</dcterms:created>
  <dcterms:modified xsi:type="dcterms:W3CDTF">2020-03-16T09:51:06Z</dcterms:modified>
</cp:coreProperties>
</file>